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EFIMOVA\Users\GEfimova.FINANCE\Desktop\Бюджетный отдел\Бюджет на 2024-2026\РЕШЕНИЕ О БЮДЖЕТЕ 2024-2026\Материалы к бюджету\"/>
    </mc:Choice>
  </mc:AlternateContent>
  <bookViews>
    <workbookView xWindow="555" yWindow="270" windowWidth="14310" windowHeight="15600"/>
  </bookViews>
  <sheets>
    <sheet name="Лист1" sheetId="4" r:id="rId1"/>
    <sheet name="пояснения" sheetId="2" r:id="rId2"/>
    <sheet name="Лист3" sheetId="3" r:id="rId3"/>
  </sheets>
  <definedNames>
    <definedName name="_xlnm.Print_Titles" localSheetId="0">Лист1!$4:$4</definedName>
    <definedName name="_xlnm.Print_Titles" localSheetId="1">пояснения!$4:$4</definedName>
  </definedNames>
  <calcPr calcId="162913"/>
</workbook>
</file>

<file path=xl/calcChain.xml><?xml version="1.0" encoding="utf-8"?>
<calcChain xmlns="http://schemas.openxmlformats.org/spreadsheetml/2006/main">
  <c r="E61" i="4" l="1"/>
  <c r="E58" i="4"/>
  <c r="D57" i="4"/>
  <c r="E57" i="4" s="1"/>
  <c r="C57" i="4"/>
  <c r="B57" i="4"/>
  <c r="E56" i="4"/>
  <c r="E55" i="4"/>
  <c r="D54" i="4"/>
  <c r="E54" i="4" s="1"/>
  <c r="C54" i="4"/>
  <c r="C53" i="4" s="1"/>
  <c r="B54" i="4"/>
  <c r="B53" i="4"/>
  <c r="B52" i="4"/>
  <c r="D51" i="4"/>
  <c r="E51" i="4" s="1"/>
  <c r="C51" i="4"/>
  <c r="B51" i="4"/>
  <c r="E50" i="4"/>
  <c r="E49" i="4"/>
  <c r="E48" i="4"/>
  <c r="E47" i="4"/>
  <c r="E46" i="4"/>
  <c r="E45" i="4"/>
  <c r="E44" i="4"/>
  <c r="E43" i="4"/>
  <c r="E42" i="4"/>
  <c r="E41" i="4"/>
  <c r="E40" i="4"/>
  <c r="E39" i="4"/>
  <c r="D37" i="4"/>
  <c r="D52" i="4" s="1"/>
  <c r="E52" i="4" s="1"/>
  <c r="B37" i="4"/>
  <c r="E36" i="4"/>
  <c r="E35" i="4"/>
  <c r="E34" i="4"/>
  <c r="E33" i="4"/>
  <c r="E32" i="4"/>
  <c r="E31" i="4"/>
  <c r="E30" i="4"/>
  <c r="D29" i="4"/>
  <c r="E29" i="4" s="1"/>
  <c r="C29" i="4"/>
  <c r="C37" i="4" s="1"/>
  <c r="C52" i="4" s="1"/>
  <c r="B29" i="4"/>
  <c r="E28" i="4"/>
  <c r="E27" i="4"/>
  <c r="E26" i="4"/>
  <c r="E25" i="4"/>
  <c r="E24" i="4"/>
  <c r="E22" i="4"/>
  <c r="E21" i="4"/>
  <c r="E20" i="4"/>
  <c r="E19" i="4"/>
  <c r="E18" i="4"/>
  <c r="E17" i="4"/>
  <c r="E16" i="4"/>
  <c r="E15" i="4"/>
  <c r="E14" i="4"/>
  <c r="E13" i="4"/>
  <c r="E12" i="4"/>
  <c r="E10" i="4"/>
  <c r="E9" i="4"/>
  <c r="E8" i="4"/>
  <c r="C8" i="4"/>
  <c r="E7" i="4"/>
  <c r="E6" i="4"/>
  <c r="D53" i="4" l="1"/>
  <c r="E53" i="4" s="1"/>
  <c r="E37" i="4"/>
  <c r="E34" i="2"/>
  <c r="D29" i="2"/>
  <c r="B37" i="2" l="1"/>
  <c r="C37" i="2" l="1"/>
  <c r="C8" i="2" l="1"/>
  <c r="B29" i="2" l="1"/>
  <c r="C29" i="2"/>
  <c r="E6" i="2" l="1"/>
  <c r="C51" i="2"/>
  <c r="E58" i="2" l="1"/>
  <c r="E24" i="2" l="1"/>
  <c r="D37" i="2"/>
  <c r="E19" i="2"/>
  <c r="E8" i="2"/>
  <c r="E37" i="2" l="1"/>
  <c r="D54" i="2"/>
  <c r="D57" i="2"/>
  <c r="D53" i="2" l="1"/>
  <c r="C57" i="2"/>
  <c r="B54" i="2"/>
  <c r="C54" i="2"/>
  <c r="B57" i="2"/>
  <c r="B53" i="2" l="1"/>
  <c r="C53" i="2"/>
  <c r="E35" i="2"/>
  <c r="E7" i="2" l="1"/>
  <c r="E28" i="2"/>
  <c r="E9" i="2" l="1"/>
  <c r="E61" i="2" l="1"/>
  <c r="E57" i="2"/>
  <c r="E56" i="2"/>
  <c r="E55" i="2"/>
  <c r="E54" i="2"/>
  <c r="E53" i="2"/>
  <c r="D51" i="2" l="1"/>
  <c r="E40" i="2" l="1"/>
  <c r="E41" i="2"/>
  <c r="E42" i="2"/>
  <c r="E43" i="2"/>
  <c r="E44" i="2"/>
  <c r="E45" i="2"/>
  <c r="E46" i="2"/>
  <c r="E47" i="2"/>
  <c r="E48" i="2"/>
  <c r="E49" i="2"/>
  <c r="E50" i="2"/>
  <c r="E39" i="2"/>
  <c r="B51" i="2"/>
  <c r="E17" i="2"/>
  <c r="E18" i="2"/>
  <c r="E20" i="2"/>
  <c r="E21" i="2"/>
  <c r="E22" i="2"/>
  <c r="E25" i="2"/>
  <c r="E26" i="2"/>
  <c r="E27" i="2"/>
  <c r="E10" i="2"/>
  <c r="E12" i="2"/>
  <c r="E13" i="2"/>
  <c r="E14" i="2"/>
  <c r="E15" i="2"/>
  <c r="E16" i="2"/>
  <c r="E51" i="2" l="1"/>
  <c r="D52" i="2"/>
  <c r="E31" i="2" l="1"/>
  <c r="E33" i="2" l="1"/>
  <c r="E36" i="2" l="1"/>
  <c r="E30" i="2" l="1"/>
  <c r="E32" i="2"/>
  <c r="C52" i="2"/>
  <c r="B52" i="2"/>
  <c r="E52" i="2" s="1"/>
  <c r="E29" i="2" l="1"/>
</calcChain>
</file>

<file path=xl/sharedStrings.xml><?xml version="1.0" encoding="utf-8"?>
<sst xmlns="http://schemas.openxmlformats.org/spreadsheetml/2006/main" count="143" uniqueCount="77">
  <si>
    <t>Наименование доходов</t>
  </si>
  <si>
    <t>Государственная пошлина</t>
  </si>
  <si>
    <t>Единый сельскохозяйственный налог</t>
  </si>
  <si>
    <t>Штрафы, санкции, возмещение ущерба</t>
  </si>
  <si>
    <t>Итого налоговых и неналоговых доходов</t>
  </si>
  <si>
    <t>ВСЕГО доходов:</t>
  </si>
  <si>
    <t xml:space="preserve">Доходы от продажи земельных участков </t>
  </si>
  <si>
    <t>% ожидаемого исполнения</t>
  </si>
  <si>
    <t>Доходы, получаемые в виде арендной платы за земельные участки</t>
  </si>
  <si>
    <t>Доходы от сдачи в аренду имущества</t>
  </si>
  <si>
    <t>Прочие поступления от использования имущества</t>
  </si>
  <si>
    <t>Доходы от приватизации имущества</t>
  </si>
  <si>
    <t>Плата по соглашениям об установлении сервитута</t>
  </si>
  <si>
    <t>ВСЕГО расходов:</t>
  </si>
  <si>
    <t>ДОХОДЫ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</si>
  <si>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</si>
  <si>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</si>
  <si>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</si>
  <si>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</si>
  <si>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</si>
  <si>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</si>
  <si>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</si>
  <si>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</si>
  <si>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</si>
  <si>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</si>
  <si>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</si>
  <si>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</si>
  <si>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 xml:space="preserve"> тыс.рублей</t>
  </si>
  <si>
    <t>ИСТОЧНИКИ ФИНАНСИРОВАНИЯ ДЕФИЦИТА БЮДЖЕТА</t>
  </si>
  <si>
    <t>Кредиты кредитных организаций в валюте Российской Федерации*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</si>
  <si>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</si>
  <si>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</si>
  <si>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</si>
  <si>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Получение  бюджетных  кредитов  от   других  бюджетов   бюджетной   системы  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</si>
  <si>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</si>
  <si>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</si>
  <si>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Налог на доходы физических лиц, в т.ч.</t>
  </si>
  <si>
    <t>НДФЛ с патента</t>
  </si>
  <si>
    <t>Прочие неналоговые доходы</t>
  </si>
  <si>
    <t>А.М.Виноградова</t>
  </si>
  <si>
    <t>Иные источники внутреннего финансирования дефицита бюджета</t>
  </si>
  <si>
    <t>ДЕФИЦИТ  (-),  ПРОФИЦИТ (+)</t>
  </si>
  <si>
    <t>свыше 650 тыс.руб.</t>
  </si>
  <si>
    <t>Обслуживание государственного (муниципального) долга</t>
  </si>
  <si>
    <t xml:space="preserve">Заместитель главы администрации - начальник финансового управления </t>
  </si>
  <si>
    <t>Исполнение на 01.11.2023</t>
  </si>
  <si>
    <t>Ожидаемое исполнение за 2023 год</t>
  </si>
  <si>
    <t>Налог, взимаемый в связи с применением упрощенной системы налогообложения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</si>
  <si>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</si>
  <si>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</si>
  <si>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уплаты акцизов </t>
  </si>
  <si>
    <t>Единый налог на вмененный доход для отдельных видов деятельности</t>
  </si>
  <si>
    <t>Дотации бюджетам бюджетной системы 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</si>
  <si>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</si>
  <si>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</si>
  <si>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</si>
  <si>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 </t>
  </si>
  <si>
    <t xml:space="preserve">Возврат  остатков субсидий, субвенций и иных межбюджетных трансфертов, имеющих целевое назначение, прошлых лет </t>
  </si>
  <si>
    <t xml:space="preserve">Безвозмездные поступления от негосударственных организаций </t>
  </si>
  <si>
    <t>Налог, взимаемый  в связи с применением патентной системы налогообложения</t>
  </si>
  <si>
    <t>Плата за увеличение площади земельных участков</t>
  </si>
  <si>
    <t xml:space="preserve">Уточненный план на 2023 год по бюджету на 01.11.2023 </t>
  </si>
  <si>
    <t>Доходы от реализации имущества</t>
  </si>
  <si>
    <t xml:space="preserve">Оценка ожидаемого исполнения бюджета Балахнинского муниципального округа за 2023  год </t>
  </si>
  <si>
    <t>Налог на имущество физических лиц</t>
  </si>
  <si>
    <t>Земельный налог с организаций и с физических лиц</t>
  </si>
  <si>
    <t>фонд ЧС 500</t>
  </si>
  <si>
    <t>ликв свалок пром.отх. ОБ 4890, МБ 1222,5 экономия</t>
  </si>
  <si>
    <t>очистн.Истомино 4929</t>
  </si>
  <si>
    <t>проц газ 126,4</t>
  </si>
  <si>
    <t>проц 2100</t>
  </si>
  <si>
    <t>свалки 4890 и % по газу 101,1 убрала</t>
  </si>
  <si>
    <t>убрала 726, 312, по 335 85532,5</t>
  </si>
  <si>
    <t>лед.маш. 3732</t>
  </si>
  <si>
    <t>ЦВР 19768,7, шк 12  10600, ПСД д.с.Истом 4688,8</t>
  </si>
  <si>
    <t>градостроит. 443,1</t>
  </si>
  <si>
    <t>ДК БК 66174,3 ОБ  16507,3 МБ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</si>
</sst>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0.0"/>
    <numFmt numFmtId="166" formatCode="#,##0.0"/>
    <numFmt numFmtId="167" formatCode="_-* #,##0\ _р_._-;\-* #,##0\ _р_._-;_-* &quot;-&quot;\ _р_._-;_-@_-"/>
    <numFmt numFmtId="168" formatCode="_-* #,##0.00\ _р_._-;\-* #,##0.00\ _р_._-;_-* &quot;-&quot;??\ _р_._-;_-@_-"/>
    <numFmt numFmtId="169" formatCode="[$-10419]#,##0.0"/>
  </numFmts>
  <fonts count="2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2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 Cyr"/>
      <charset val="204"/>
    </font>
    <font>
      <i/>
      <sz val="12"/>
      <name val="Times New Roman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rgb="FFFF0000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 Cyr"/>
      <charset val="204"/>
    </font>
    <font>
      <i/>
      <sz val="10"/>
      <name val="Times New Roman Cyr"/>
      <family val="1"/>
      <charset val="204"/>
    </font>
    <font>
      <i/>
      <sz val="10"/>
      <name val="Arial Cyr"/>
      <charset val="204"/>
    </font>
    <font>
      <sz val="12"/>
      <color theme="1"/>
      <name val="Times New Roman Cyr"/>
      <charset val="204"/>
    </font>
    <font>
      <b/>
      <sz val="12"/>
      <color theme="1"/>
      <name val="Times New Roman Cyr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15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167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7" fillId="0" borderId="0"/>
  </cellStyleXfs>
  <cellXfs count="70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166" fontId="0" fillId="0" borderId="0" xfId="0" applyNumberFormat="1" applyFill="1" applyAlignment="1">
      <alignment horizontal="center"/>
    </xf>
    <xf numFmtId="0" fontId="6" fillId="0" borderId="0" xfId="0" applyFont="1" applyFill="1"/>
    <xf numFmtId="0" fontId="7" fillId="0" borderId="0" xfId="0" applyFont="1" applyFill="1" applyAlignment="1">
      <alignment horizontal="left"/>
    </xf>
    <xf numFmtId="166" fontId="7" fillId="0" borderId="0" xfId="0" applyNumberFormat="1" applyFont="1" applyFill="1"/>
    <xf numFmtId="166" fontId="0" fillId="0" borderId="0" xfId="0" applyNumberFormat="1" applyFill="1"/>
    <xf numFmtId="166" fontId="9" fillId="0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3" fontId="11" fillId="2" borderId="0" xfId="0" applyNumberFormat="1" applyFont="1" applyFill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horizontal="left"/>
    </xf>
    <xf numFmtId="166" fontId="9" fillId="0" borderId="0" xfId="0" applyNumberFormat="1" applyFont="1" applyFill="1"/>
    <xf numFmtId="0" fontId="8" fillId="0" borderId="1" xfId="0" applyFont="1" applyFill="1" applyBorder="1" applyAlignment="1">
      <alignment horizontal="left"/>
    </xf>
    <xf numFmtId="166" fontId="8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166" fontId="2" fillId="0" borderId="1" xfId="0" applyNumberFormat="1" applyFont="1" applyFill="1" applyBorder="1" applyAlignment="1">
      <alignment horizontal="center"/>
    </xf>
    <xf numFmtId="169" fontId="9" fillId="0" borderId="1" xfId="12" applyNumberFormat="1" applyFont="1" applyFill="1" applyBorder="1" applyAlignment="1" applyProtection="1">
      <alignment horizontal="center" wrapText="1" readingOrder="1"/>
      <protection locked="0"/>
    </xf>
    <xf numFmtId="169" fontId="9" fillId="0" borderId="1" xfId="3" applyNumberFormat="1" applyFont="1" applyFill="1" applyBorder="1" applyAlignment="1" applyProtection="1">
      <alignment horizontal="center" wrapText="1" readingOrder="1"/>
      <protection locked="0"/>
    </xf>
    <xf numFmtId="165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166" fontId="5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left"/>
    </xf>
    <xf numFmtId="165" fontId="8" fillId="0" borderId="1" xfId="0" applyNumberFormat="1" applyFont="1" applyFill="1" applyBorder="1" applyAlignment="1">
      <alignment horizontal="left"/>
    </xf>
    <xf numFmtId="165" fontId="8" fillId="0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wrapText="1"/>
    </xf>
    <xf numFmtId="3" fontId="11" fillId="2" borderId="0" xfId="0" applyNumberFormat="1" applyFont="1" applyFill="1" applyAlignment="1" applyProtection="1">
      <alignment horizontal="center" vertical="center" wrapText="1"/>
      <protection locked="0"/>
    </xf>
    <xf numFmtId="0" fontId="12" fillId="3" borderId="1" xfId="0" applyFont="1" applyFill="1" applyBorder="1" applyAlignment="1">
      <alignment horizontal="center" vertical="center"/>
    </xf>
    <xf numFmtId="166" fontId="18" fillId="3" borderId="1" xfId="0" applyNumberFormat="1" applyFont="1" applyFill="1" applyBorder="1" applyAlignment="1">
      <alignment horizontal="center" vertical="center" wrapText="1"/>
    </xf>
    <xf numFmtId="166" fontId="19" fillId="3" borderId="1" xfId="0" applyNumberFormat="1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166" fontId="20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left"/>
    </xf>
    <xf numFmtId="166" fontId="12" fillId="3" borderId="1" xfId="0" applyNumberFormat="1" applyFont="1" applyFill="1" applyBorder="1" applyAlignment="1">
      <alignment horizontal="center"/>
    </xf>
    <xf numFmtId="165" fontId="12" fillId="3" borderId="1" xfId="0" applyNumberFormat="1" applyFont="1" applyFill="1" applyBorder="1" applyAlignment="1">
      <alignment horizontal="center"/>
    </xf>
    <xf numFmtId="49" fontId="12" fillId="3" borderId="0" xfId="1" applyNumberFormat="1" applyFont="1" applyFill="1" applyAlignment="1">
      <alignment horizontal="left" vertical="center" wrapText="1"/>
    </xf>
    <xf numFmtId="165" fontId="20" fillId="3" borderId="1" xfId="0" applyNumberFormat="1" applyFont="1" applyFill="1" applyBorder="1" applyAlignment="1">
      <alignment horizontal="left" wrapText="1"/>
    </xf>
    <xf numFmtId="166" fontId="0" fillId="0" borderId="0" xfId="0" applyNumberFormat="1" applyFont="1" applyFill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3" fontId="11" fillId="2" borderId="0" xfId="0" applyNumberFormat="1" applyFont="1" applyFill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166" fontId="21" fillId="0" borderId="1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wrapText="1"/>
    </xf>
    <xf numFmtId="166" fontId="9" fillId="0" borderId="2" xfId="0" applyNumberFormat="1" applyFont="1" applyFill="1" applyBorder="1" applyAlignment="1">
      <alignment horizontal="center" wrapText="1"/>
    </xf>
    <xf numFmtId="166" fontId="22" fillId="0" borderId="1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/>
    </xf>
    <xf numFmtId="165" fontId="21" fillId="0" borderId="1" xfId="0" applyNumberFormat="1" applyFont="1" applyFill="1" applyBorder="1" applyAlignment="1">
      <alignment horizontal="center"/>
    </xf>
    <xf numFmtId="165" fontId="2" fillId="3" borderId="1" xfId="0" applyNumberFormat="1" applyFont="1" applyFill="1" applyBorder="1" applyAlignment="1">
      <alignment horizontal="center"/>
    </xf>
    <xf numFmtId="0" fontId="0" fillId="0" borderId="0" xfId="0" applyFont="1" applyFill="1"/>
    <xf numFmtId="0" fontId="23" fillId="0" borderId="0" xfId="0" applyFont="1" applyFill="1" applyAlignment="1">
      <alignment horizontal="center"/>
    </xf>
    <xf numFmtId="166" fontId="24" fillId="0" borderId="1" xfId="0" applyNumberFormat="1" applyFont="1" applyFill="1" applyBorder="1" applyAlignment="1">
      <alignment horizontal="center"/>
    </xf>
    <xf numFmtId="166" fontId="10" fillId="0" borderId="1" xfId="0" applyNumberFormat="1" applyFont="1" applyFill="1" applyBorder="1" applyAlignment="1">
      <alignment horizontal="center"/>
    </xf>
    <xf numFmtId="166" fontId="25" fillId="3" borderId="1" xfId="0" applyNumberFormat="1" applyFont="1" applyFill="1" applyBorder="1" applyAlignment="1">
      <alignment horizontal="center"/>
    </xf>
    <xf numFmtId="166" fontId="26" fillId="3" borderId="1" xfId="0" applyNumberFormat="1" applyFont="1" applyFill="1" applyBorder="1" applyAlignment="1">
      <alignment horizontal="center"/>
    </xf>
    <xf numFmtId="3" fontId="11" fillId="2" borderId="0" xfId="0" applyNumberFormat="1" applyFont="1" applyFill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3" fontId="11" fillId="2" borderId="0" xfId="0" applyNumberFormat="1" applyFont="1" applyFill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166" fontId="9" fillId="0" borderId="0" xfId="0" applyNumberFormat="1" applyFont="1" applyFill="1" applyAlignment="1">
      <alignment horizontal="right" wrapText="1"/>
    </xf>
    <xf numFmtId="0" fontId="0" fillId="0" borderId="0" xfId="0" applyAlignment="1">
      <alignment horizontal="right" wrapText="1"/>
    </xf>
  </cellXfs>
  <cellStyles count="13"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 4" xfId="6"/>
    <cellStyle name="Обычный 5" xfId="7"/>
    <cellStyle name="Обычный 6" xfId="8"/>
    <cellStyle name="Обычный 7" xfId="1"/>
    <cellStyle name="Обычный 8" xfId="12"/>
    <cellStyle name="Тысячи [0]_1.08 (3)" xfId="9"/>
    <cellStyle name="Тысячи_1.08 (3)" xfId="10"/>
    <cellStyle name="Финансовый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tabSelected="1" topLeftCell="A58" zoomScale="120" zoomScaleNormal="120" workbookViewId="0">
      <selection activeCell="B2" sqref="B1:E1048576"/>
    </sheetView>
  </sheetViews>
  <sheetFormatPr defaultColWidth="9.140625" defaultRowHeight="14.25" x14ac:dyDescent="0.2"/>
  <cols>
    <col min="1" max="1" width="54" style="10" customWidth="1"/>
    <col min="2" max="2" width="14" style="11" customWidth="1"/>
    <col min="3" max="4" width="14" style="12" customWidth="1"/>
    <col min="5" max="5" width="14" style="58" customWidth="1"/>
    <col min="6" max="6" width="46.85546875" style="1" customWidth="1"/>
    <col min="7" max="7" width="10.7109375" style="1" bestFit="1" customWidth="1"/>
    <col min="8" max="16384" width="9.140625" style="1"/>
  </cols>
  <sheetData>
    <row r="1" spans="1:6" ht="32.25" customHeight="1" x14ac:dyDescent="0.2">
      <c r="A1" s="66" t="s">
        <v>63</v>
      </c>
      <c r="B1" s="67"/>
      <c r="C1" s="67"/>
      <c r="D1" s="67"/>
      <c r="E1" s="67"/>
      <c r="F1" s="64"/>
    </row>
    <row r="2" spans="1:6" ht="3.75" customHeight="1" x14ac:dyDescent="0.2">
      <c r="A2" s="64"/>
      <c r="B2" s="65"/>
      <c r="C2" s="65"/>
      <c r="D2" s="65"/>
      <c r="E2" s="54"/>
      <c r="F2" s="64"/>
    </row>
    <row r="3" spans="1:6" ht="20.65" customHeight="1" x14ac:dyDescent="0.2">
      <c r="A3" s="2"/>
      <c r="B3" s="3"/>
      <c r="D3" s="4"/>
      <c r="E3" s="4" t="s">
        <v>27</v>
      </c>
    </row>
    <row r="4" spans="1:6" ht="75.75" customHeight="1" x14ac:dyDescent="0.2">
      <c r="A4" s="5" t="s">
        <v>0</v>
      </c>
      <c r="B4" s="14" t="s">
        <v>61</v>
      </c>
      <c r="C4" s="14" t="s">
        <v>45</v>
      </c>
      <c r="D4" s="13" t="s">
        <v>46</v>
      </c>
      <c r="E4" s="6" t="s">
        <v>7</v>
      </c>
    </row>
    <row r="5" spans="1:6" ht="18" customHeight="1" x14ac:dyDescent="0.2">
      <c r="A5" s="35" t="s">
        <v>14</v>
      </c>
      <c r="B5" s="38"/>
      <c r="C5" s="38"/>
      <c r="D5" s="39"/>
      <c r="E5" s="40"/>
    </row>
    <row r="6" spans="1:6" s="7" customFormat="1" ht="18.75" customHeight="1" x14ac:dyDescent="0.25">
      <c r="A6" s="18" t="s">
        <v>36</v>
      </c>
      <c r="B6" s="24">
        <v>655898.1</v>
      </c>
      <c r="C6" s="24">
        <v>502479.2</v>
      </c>
      <c r="D6" s="19">
        <v>655898.1</v>
      </c>
      <c r="E6" s="55">
        <f>D6/B6*100</f>
        <v>100</v>
      </c>
      <c r="F6" s="8"/>
    </row>
    <row r="7" spans="1:6" s="7" customFormat="1" ht="21" customHeight="1" x14ac:dyDescent="0.25">
      <c r="A7" s="20" t="s">
        <v>37</v>
      </c>
      <c r="B7" s="50">
        <v>5467.8</v>
      </c>
      <c r="C7" s="50">
        <v>4649.3999999999996</v>
      </c>
      <c r="D7" s="53">
        <v>5467.8</v>
      </c>
      <c r="E7" s="56">
        <f>D7/B7*100</f>
        <v>100</v>
      </c>
      <c r="F7" s="8"/>
    </row>
    <row r="8" spans="1:6" s="7" customFormat="1" ht="21" customHeight="1" x14ac:dyDescent="0.25">
      <c r="A8" s="20" t="s">
        <v>42</v>
      </c>
      <c r="B8" s="50">
        <v>70727.100000000006</v>
      </c>
      <c r="C8" s="50">
        <f>14049.7+24872.3</f>
        <v>38922</v>
      </c>
      <c r="D8" s="50">
        <v>46706.400000000001</v>
      </c>
      <c r="E8" s="56">
        <f>D8/B8*100</f>
        <v>66.037487752219448</v>
      </c>
      <c r="F8" s="8"/>
    </row>
    <row r="9" spans="1:6" s="7" customFormat="1" ht="21.75" customHeight="1" x14ac:dyDescent="0.25">
      <c r="A9" s="18" t="s">
        <v>50</v>
      </c>
      <c r="B9" s="25">
        <v>21122.3</v>
      </c>
      <c r="C9" s="25">
        <v>20683.7</v>
      </c>
      <c r="D9" s="19">
        <v>25225</v>
      </c>
      <c r="E9" s="55">
        <f t="shared" ref="E9:E61" si="0">D9/B9*100</f>
        <v>119.4235476250219</v>
      </c>
      <c r="F9" s="8"/>
    </row>
    <row r="10" spans="1:6" s="7" customFormat="1" ht="36" customHeight="1" x14ac:dyDescent="0.25">
      <c r="A10" s="21" t="s">
        <v>47</v>
      </c>
      <c r="B10" s="25">
        <v>51642.9</v>
      </c>
      <c r="C10" s="25">
        <v>54916.800000000003</v>
      </c>
      <c r="D10" s="19">
        <v>59000</v>
      </c>
      <c r="E10" s="55">
        <f t="shared" si="0"/>
        <v>114.24610159382993</v>
      </c>
      <c r="F10" s="8"/>
    </row>
    <row r="11" spans="1:6" s="7" customFormat="1" ht="30" customHeight="1" x14ac:dyDescent="0.25">
      <c r="A11" s="21" t="s">
        <v>51</v>
      </c>
      <c r="B11" s="25">
        <v>0</v>
      </c>
      <c r="C11" s="25">
        <v>-193.4</v>
      </c>
      <c r="D11" s="19">
        <v>-193.4</v>
      </c>
      <c r="E11" s="55">
        <v>0</v>
      </c>
      <c r="F11" s="8"/>
    </row>
    <row r="12" spans="1:6" s="7" customFormat="1" ht="19.350000000000001" customHeight="1" x14ac:dyDescent="0.25">
      <c r="A12" s="18" t="s">
        <v>2</v>
      </c>
      <c r="B12" s="25">
        <v>5</v>
      </c>
      <c r="C12" s="25">
        <v>0</v>
      </c>
      <c r="D12" s="19">
        <v>0</v>
      </c>
      <c r="E12" s="55">
        <f t="shared" si="0"/>
        <v>0</v>
      </c>
      <c r="F12" s="8"/>
    </row>
    <row r="13" spans="1:6" s="7" customFormat="1" ht="30.75" customHeight="1" x14ac:dyDescent="0.25">
      <c r="A13" s="21" t="s">
        <v>59</v>
      </c>
      <c r="B13" s="25">
        <v>14802</v>
      </c>
      <c r="C13" s="25">
        <v>6942.9</v>
      </c>
      <c r="D13" s="19">
        <v>14802</v>
      </c>
      <c r="E13" s="55">
        <f t="shared" si="0"/>
        <v>100</v>
      </c>
      <c r="F13" s="8"/>
    </row>
    <row r="14" spans="1:6" s="7" customFormat="1" ht="21.75" customHeight="1" x14ac:dyDescent="0.25">
      <c r="A14" s="21" t="s">
        <v>64</v>
      </c>
      <c r="B14" s="25">
        <v>53313.8</v>
      </c>
      <c r="C14" s="25">
        <v>26359.599999999999</v>
      </c>
      <c r="D14" s="19">
        <v>53313.8</v>
      </c>
      <c r="E14" s="55">
        <f t="shared" si="0"/>
        <v>100</v>
      </c>
      <c r="F14" s="8"/>
    </row>
    <row r="15" spans="1:6" s="7" customFormat="1" ht="40.5" customHeight="1" x14ac:dyDescent="0.25">
      <c r="A15" s="21" t="s">
        <v>65</v>
      </c>
      <c r="B15" s="25">
        <v>76475.3</v>
      </c>
      <c r="C15" s="25">
        <v>45123.4</v>
      </c>
      <c r="D15" s="19">
        <v>51962</v>
      </c>
      <c r="E15" s="55">
        <f t="shared" si="0"/>
        <v>67.946121165918925</v>
      </c>
      <c r="F15" s="8"/>
    </row>
    <row r="16" spans="1:6" s="7" customFormat="1" ht="18.600000000000001" customHeight="1" x14ac:dyDescent="0.25">
      <c r="A16" s="18" t="s">
        <v>1</v>
      </c>
      <c r="B16" s="25">
        <v>12499</v>
      </c>
      <c r="C16" s="25">
        <v>7609.1</v>
      </c>
      <c r="D16" s="19">
        <v>10000</v>
      </c>
      <c r="E16" s="55">
        <f t="shared" si="0"/>
        <v>80.006400512040969</v>
      </c>
      <c r="F16" s="8"/>
    </row>
    <row r="17" spans="1:6" s="7" customFormat="1" ht="33" customHeight="1" x14ac:dyDescent="0.25">
      <c r="A17" s="21" t="s">
        <v>8</v>
      </c>
      <c r="B17" s="19">
        <v>39789.5</v>
      </c>
      <c r="C17" s="19">
        <v>18528.599999999999</v>
      </c>
      <c r="D17" s="19">
        <v>23053</v>
      </c>
      <c r="E17" s="55">
        <f t="shared" si="0"/>
        <v>57.93739554405056</v>
      </c>
      <c r="F17" s="8"/>
    </row>
    <row r="18" spans="1:6" s="7" customFormat="1" ht="18.600000000000001" customHeight="1" x14ac:dyDescent="0.25">
      <c r="A18" s="21" t="s">
        <v>9</v>
      </c>
      <c r="B18" s="19">
        <v>7581.6</v>
      </c>
      <c r="C18" s="19">
        <v>5561.4</v>
      </c>
      <c r="D18" s="19">
        <v>6500</v>
      </c>
      <c r="E18" s="55">
        <f t="shared" si="0"/>
        <v>85.733882030178322</v>
      </c>
      <c r="F18" s="8"/>
    </row>
    <row r="19" spans="1:6" s="7" customFormat="1" ht="29.25" customHeight="1" x14ac:dyDescent="0.25">
      <c r="A19" s="21" t="s">
        <v>12</v>
      </c>
      <c r="B19" s="19">
        <v>1.2</v>
      </c>
      <c r="C19" s="19">
        <v>1</v>
      </c>
      <c r="D19" s="19">
        <v>1.2</v>
      </c>
      <c r="E19" s="55">
        <f t="shared" si="0"/>
        <v>100</v>
      </c>
      <c r="F19" s="8"/>
    </row>
    <row r="20" spans="1:6" s="7" customFormat="1" ht="34.5" customHeight="1" x14ac:dyDescent="0.25">
      <c r="A20" s="21" t="s">
        <v>10</v>
      </c>
      <c r="B20" s="19">
        <v>4318.8</v>
      </c>
      <c r="C20" s="19">
        <v>4451.3</v>
      </c>
      <c r="D20" s="19">
        <v>5300</v>
      </c>
      <c r="E20" s="55">
        <f t="shared" si="0"/>
        <v>122.71927387237196</v>
      </c>
      <c r="F20" s="8"/>
    </row>
    <row r="21" spans="1:6" s="7" customFormat="1" ht="31.15" customHeight="1" x14ac:dyDescent="0.25">
      <c r="A21" s="21" t="s">
        <v>48</v>
      </c>
      <c r="B21" s="19">
        <v>39633.199999999997</v>
      </c>
      <c r="C21" s="19">
        <v>41975.3</v>
      </c>
      <c r="D21" s="19">
        <v>42000</v>
      </c>
      <c r="E21" s="55">
        <f t="shared" si="0"/>
        <v>105.97176104881767</v>
      </c>
      <c r="F21" s="8"/>
    </row>
    <row r="22" spans="1:6" s="7" customFormat="1" ht="35.450000000000003" customHeight="1" x14ac:dyDescent="0.25">
      <c r="A22" s="21" t="s">
        <v>49</v>
      </c>
      <c r="B22" s="19">
        <v>17914.8</v>
      </c>
      <c r="C22" s="19">
        <v>18755</v>
      </c>
      <c r="D22" s="19">
        <v>18850</v>
      </c>
      <c r="E22" s="55">
        <f t="shared" si="0"/>
        <v>105.22026480898477</v>
      </c>
      <c r="F22" s="8"/>
    </row>
    <row r="23" spans="1:6" s="7" customFormat="1" ht="28.5" customHeight="1" x14ac:dyDescent="0.25">
      <c r="A23" s="21" t="s">
        <v>62</v>
      </c>
      <c r="B23" s="19">
        <v>0</v>
      </c>
      <c r="C23" s="19">
        <v>62.1</v>
      </c>
      <c r="D23" s="19">
        <v>62.1</v>
      </c>
      <c r="E23" s="55">
        <v>0</v>
      </c>
      <c r="F23" s="8"/>
    </row>
    <row r="24" spans="1:6" s="7" customFormat="1" ht="18.600000000000001" customHeight="1" x14ac:dyDescent="0.25">
      <c r="A24" s="21" t="s">
        <v>11</v>
      </c>
      <c r="B24" s="19">
        <v>7403.1</v>
      </c>
      <c r="C24" s="19">
        <v>1219.3</v>
      </c>
      <c r="D24" s="19">
        <v>1219.3</v>
      </c>
      <c r="E24" s="55">
        <f t="shared" si="0"/>
        <v>16.470127379070927</v>
      </c>
      <c r="F24" s="8"/>
    </row>
    <row r="25" spans="1:6" s="7" customFormat="1" ht="18.600000000000001" customHeight="1" x14ac:dyDescent="0.25">
      <c r="A25" s="21" t="s">
        <v>6</v>
      </c>
      <c r="B25" s="19">
        <v>4340.3999999999996</v>
      </c>
      <c r="C25" s="19">
        <v>9509.4</v>
      </c>
      <c r="D25" s="19">
        <v>9509.4</v>
      </c>
      <c r="E25" s="55">
        <f t="shared" si="0"/>
        <v>219.09040641415541</v>
      </c>
      <c r="F25" s="8"/>
    </row>
    <row r="26" spans="1:6" s="7" customFormat="1" ht="22.5" customHeight="1" x14ac:dyDescent="0.25">
      <c r="A26" s="21" t="s">
        <v>60</v>
      </c>
      <c r="B26" s="19">
        <v>2876.1</v>
      </c>
      <c r="C26" s="19">
        <v>8247.2999999999993</v>
      </c>
      <c r="D26" s="19">
        <v>9000</v>
      </c>
      <c r="E26" s="55">
        <f t="shared" si="0"/>
        <v>312.92375091269429</v>
      </c>
      <c r="F26" s="8"/>
    </row>
    <row r="27" spans="1:6" s="7" customFormat="1" ht="18.600000000000001" customHeight="1" x14ac:dyDescent="0.25">
      <c r="A27" s="21" t="s">
        <v>3</v>
      </c>
      <c r="B27" s="19">
        <v>6105</v>
      </c>
      <c r="C27" s="19">
        <v>3971.3</v>
      </c>
      <c r="D27" s="19">
        <v>5000</v>
      </c>
      <c r="E27" s="55">
        <f t="shared" si="0"/>
        <v>81.900081900081901</v>
      </c>
      <c r="F27" s="8"/>
    </row>
    <row r="28" spans="1:6" s="7" customFormat="1" ht="18.600000000000001" customHeight="1" x14ac:dyDescent="0.25">
      <c r="A28" s="21" t="s">
        <v>38</v>
      </c>
      <c r="B28" s="19">
        <v>614.1</v>
      </c>
      <c r="C28" s="19">
        <v>673.6</v>
      </c>
      <c r="D28" s="19">
        <v>616.6</v>
      </c>
      <c r="E28" s="55">
        <f t="shared" si="0"/>
        <v>100.40709982087608</v>
      </c>
      <c r="F28" s="8"/>
    </row>
    <row r="29" spans="1:6" s="7" customFormat="1" ht="18.600000000000001" customHeight="1" x14ac:dyDescent="0.25">
      <c r="A29" s="22" t="s">
        <v>4</v>
      </c>
      <c r="B29" s="23">
        <f>B6+B9+B10+B11+B12+B13+B14+B15+B16+B17+B18+B19+B20+B21+B22+B24+B25+B26+B27+B28+B23</f>
        <v>1016336.2000000001</v>
      </c>
      <c r="C29" s="23">
        <f>C6+C9+C10+C11+C12+C13+C14+C15+C16+C17+C18+C19+C20+C21+C22+C24+C25+C26+C27+C28+C23</f>
        <v>776876.90000000026</v>
      </c>
      <c r="D29" s="23">
        <f>D6+D9+D10+D11+D12+D13+D14+D15+D16+D17+D18+D19+D20+D21+D22+D23+D24+D25+D26+D27+D28</f>
        <v>991119.1</v>
      </c>
      <c r="E29" s="26">
        <f t="shared" si="0"/>
        <v>97.51882300364781</v>
      </c>
      <c r="F29" s="46"/>
    </row>
    <row r="30" spans="1:6" s="7" customFormat="1" ht="32.65" customHeight="1" x14ac:dyDescent="0.25">
      <c r="A30" s="27" t="s">
        <v>52</v>
      </c>
      <c r="B30" s="25">
        <v>305255.7</v>
      </c>
      <c r="C30" s="25">
        <v>254379.8</v>
      </c>
      <c r="D30" s="28">
        <v>305255.7</v>
      </c>
      <c r="E30" s="55">
        <f t="shared" si="0"/>
        <v>100</v>
      </c>
    </row>
    <row r="31" spans="1:6" s="7" customFormat="1" ht="47.45" customHeight="1" x14ac:dyDescent="0.25">
      <c r="A31" s="27" t="s">
        <v>53</v>
      </c>
      <c r="B31" s="25">
        <v>462242.9</v>
      </c>
      <c r="C31" s="25">
        <v>196798.4</v>
      </c>
      <c r="D31" s="28">
        <v>364027.4</v>
      </c>
      <c r="E31" s="55">
        <f t="shared" si="0"/>
        <v>78.752404850350317</v>
      </c>
      <c r="F31" s="59"/>
    </row>
    <row r="32" spans="1:6" s="7" customFormat="1" ht="31.15" customHeight="1" x14ac:dyDescent="0.25">
      <c r="A32" s="27" t="s">
        <v>54</v>
      </c>
      <c r="B32" s="25">
        <v>991788</v>
      </c>
      <c r="C32" s="25">
        <v>841575.3</v>
      </c>
      <c r="D32" s="51">
        <v>991788</v>
      </c>
      <c r="E32" s="55">
        <f t="shared" si="0"/>
        <v>100</v>
      </c>
      <c r="F32" s="59"/>
    </row>
    <row r="33" spans="1:7" s="7" customFormat="1" ht="20.45" customHeight="1" x14ac:dyDescent="0.25">
      <c r="A33" s="27" t="s">
        <v>55</v>
      </c>
      <c r="B33" s="25">
        <v>133016.5</v>
      </c>
      <c r="C33" s="25">
        <v>104785.60000000001</v>
      </c>
      <c r="D33" s="51">
        <v>128025.4</v>
      </c>
      <c r="E33" s="55">
        <f t="shared" si="0"/>
        <v>96.247758736698074</v>
      </c>
      <c r="F33" s="59"/>
    </row>
    <row r="34" spans="1:7" s="7" customFormat="1" ht="48.75" customHeight="1" x14ac:dyDescent="0.25">
      <c r="A34" s="27" t="s">
        <v>58</v>
      </c>
      <c r="B34" s="25">
        <v>300</v>
      </c>
      <c r="C34" s="25">
        <v>300</v>
      </c>
      <c r="D34" s="51">
        <v>300</v>
      </c>
      <c r="E34" s="55">
        <f t="shared" si="0"/>
        <v>100</v>
      </c>
    </row>
    <row r="35" spans="1:7" s="7" customFormat="1" ht="82.5" customHeight="1" x14ac:dyDescent="0.25">
      <c r="A35" s="27" t="s">
        <v>56</v>
      </c>
      <c r="B35" s="25">
        <v>30362.7</v>
      </c>
      <c r="C35" s="25">
        <v>30362.7</v>
      </c>
      <c r="D35" s="52">
        <v>30362.7</v>
      </c>
      <c r="E35" s="55">
        <f t="shared" si="0"/>
        <v>100</v>
      </c>
    </row>
    <row r="36" spans="1:7" s="7" customFormat="1" ht="48.75" customHeight="1" x14ac:dyDescent="0.25">
      <c r="A36" s="27" t="s">
        <v>57</v>
      </c>
      <c r="B36" s="25">
        <v>-26516.799999999999</v>
      </c>
      <c r="C36" s="25">
        <v>-26468.3</v>
      </c>
      <c r="D36" s="51">
        <v>-26992.400000000001</v>
      </c>
      <c r="E36" s="55">
        <f t="shared" si="0"/>
        <v>101.79357991914561</v>
      </c>
    </row>
    <row r="37" spans="1:7" s="7" customFormat="1" ht="20.25" customHeight="1" x14ac:dyDescent="0.25">
      <c r="A37" s="22" t="s">
        <v>5</v>
      </c>
      <c r="B37" s="23">
        <f>B29+B30+B31+B32+B33+B35+B36+B34</f>
        <v>2912785.2000000007</v>
      </c>
      <c r="C37" s="23">
        <f>C29+C30+C31+C32+C33+C35+C36+C34</f>
        <v>2178610.4000000004</v>
      </c>
      <c r="D37" s="23">
        <f>D29+D30+D31+D32+D33+D35+D36+D34</f>
        <v>2783885.9000000004</v>
      </c>
      <c r="E37" s="47">
        <f>D37/B37*100</f>
        <v>95.574706298287964</v>
      </c>
      <c r="G37" s="8"/>
    </row>
    <row r="38" spans="1:7" s="7" customFormat="1" ht="21.6" customHeight="1" x14ac:dyDescent="0.2">
      <c r="A38" s="35" t="s">
        <v>15</v>
      </c>
      <c r="B38" s="36"/>
      <c r="C38" s="36"/>
      <c r="D38" s="37"/>
      <c r="E38" s="40"/>
      <c r="G38" s="8"/>
    </row>
    <row r="39" spans="1:7" s="7" customFormat="1" ht="20.65" customHeight="1" x14ac:dyDescent="0.25">
      <c r="A39" s="29" t="s">
        <v>16</v>
      </c>
      <c r="B39" s="28">
        <v>285068.09999999998</v>
      </c>
      <c r="C39" s="60">
        <v>222262</v>
      </c>
      <c r="D39" s="60">
        <v>285068.09999999998</v>
      </c>
      <c r="E39" s="55">
        <f t="shared" si="0"/>
        <v>100</v>
      </c>
      <c r="G39" s="8"/>
    </row>
    <row r="40" spans="1:7" s="7" customFormat="1" ht="20.65" customHeight="1" x14ac:dyDescent="0.25">
      <c r="A40" s="30" t="s">
        <v>17</v>
      </c>
      <c r="B40" s="28">
        <v>1549</v>
      </c>
      <c r="C40" s="60">
        <v>1112.9000000000001</v>
      </c>
      <c r="D40" s="60">
        <v>1549</v>
      </c>
      <c r="E40" s="55">
        <f t="shared" si="0"/>
        <v>100</v>
      </c>
      <c r="G40" s="8"/>
    </row>
    <row r="41" spans="1:7" s="7" customFormat="1" ht="32.85" customHeight="1" x14ac:dyDescent="0.25">
      <c r="A41" s="31" t="s">
        <v>18</v>
      </c>
      <c r="B41" s="28">
        <v>35105.9</v>
      </c>
      <c r="C41" s="60">
        <v>30986.2</v>
      </c>
      <c r="D41" s="60">
        <v>34605.9</v>
      </c>
      <c r="E41" s="55">
        <f t="shared" si="0"/>
        <v>98.575737981364952</v>
      </c>
      <c r="G41" s="8"/>
    </row>
    <row r="42" spans="1:7" s="7" customFormat="1" ht="18.600000000000001" customHeight="1" x14ac:dyDescent="0.25">
      <c r="A42" s="30" t="s">
        <v>19</v>
      </c>
      <c r="B42" s="28">
        <v>186720.5</v>
      </c>
      <c r="C42" s="60">
        <v>105830.5</v>
      </c>
      <c r="D42" s="60">
        <v>186277.4</v>
      </c>
      <c r="E42" s="55">
        <f t="shared" si="0"/>
        <v>99.762693437517569</v>
      </c>
      <c r="G42" s="8"/>
    </row>
    <row r="43" spans="1:7" s="7" customFormat="1" ht="18.600000000000001" customHeight="1" x14ac:dyDescent="0.25">
      <c r="A43" s="30" t="s">
        <v>20</v>
      </c>
      <c r="B43" s="28">
        <v>432494.2</v>
      </c>
      <c r="C43" s="60">
        <v>201117.8</v>
      </c>
      <c r="D43" s="60">
        <v>427565.2</v>
      </c>
      <c r="E43" s="55">
        <f t="shared" si="0"/>
        <v>98.860331537394032</v>
      </c>
      <c r="G43" s="8"/>
    </row>
    <row r="44" spans="1:7" s="7" customFormat="1" ht="18.600000000000001" customHeight="1" x14ac:dyDescent="0.25">
      <c r="A44" s="30" t="s">
        <v>21</v>
      </c>
      <c r="B44" s="28">
        <v>36900.6</v>
      </c>
      <c r="C44" s="60">
        <v>2485.5</v>
      </c>
      <c r="D44" s="60">
        <v>30788.1</v>
      </c>
      <c r="E44" s="55">
        <f t="shared" si="0"/>
        <v>83.435228695468368</v>
      </c>
      <c r="G44" s="8"/>
    </row>
    <row r="45" spans="1:7" s="7" customFormat="1" ht="18.600000000000001" customHeight="1" x14ac:dyDescent="0.25">
      <c r="A45" s="30" t="s">
        <v>22</v>
      </c>
      <c r="B45" s="28">
        <v>1587002.3</v>
      </c>
      <c r="C45" s="60">
        <v>1228342.7</v>
      </c>
      <c r="D45" s="60">
        <v>1551944.8</v>
      </c>
      <c r="E45" s="55">
        <f t="shared" si="0"/>
        <v>97.790960983484396</v>
      </c>
      <c r="G45" s="8"/>
    </row>
    <row r="46" spans="1:7" s="7" customFormat="1" ht="18.600000000000001" customHeight="1" x14ac:dyDescent="0.25">
      <c r="A46" s="30" t="s">
        <v>23</v>
      </c>
      <c r="B46" s="28">
        <v>351787.6</v>
      </c>
      <c r="C46" s="60">
        <v>232768.3</v>
      </c>
      <c r="D46" s="60">
        <v>269106</v>
      </c>
      <c r="E46" s="55">
        <f t="shared" si="0"/>
        <v>76.496727002316177</v>
      </c>
      <c r="G46" s="8"/>
    </row>
    <row r="47" spans="1:7" s="7" customFormat="1" ht="18.600000000000001" customHeight="1" x14ac:dyDescent="0.25">
      <c r="A47" s="30" t="s">
        <v>24</v>
      </c>
      <c r="B47" s="28">
        <v>79759.600000000006</v>
      </c>
      <c r="C47" s="60">
        <v>71616.399999999994</v>
      </c>
      <c r="D47" s="60">
        <v>79633.2</v>
      </c>
      <c r="E47" s="55">
        <f t="shared" si="0"/>
        <v>99.841523778955761</v>
      </c>
      <c r="G47" s="8"/>
    </row>
    <row r="48" spans="1:7" s="7" customFormat="1" ht="18.600000000000001" customHeight="1" x14ac:dyDescent="0.25">
      <c r="A48" s="30" t="s">
        <v>25</v>
      </c>
      <c r="B48" s="28">
        <v>64859.199999999997</v>
      </c>
      <c r="C48" s="60">
        <v>45767.5</v>
      </c>
      <c r="D48" s="60">
        <v>61127.199999999997</v>
      </c>
      <c r="E48" s="55">
        <f t="shared" si="0"/>
        <v>94.245997483780258</v>
      </c>
      <c r="G48" s="8"/>
    </row>
    <row r="49" spans="1:7" s="7" customFormat="1" ht="18.600000000000001" customHeight="1" x14ac:dyDescent="0.25">
      <c r="A49" s="30" t="s">
        <v>26</v>
      </c>
      <c r="B49" s="28">
        <v>7881.9</v>
      </c>
      <c r="C49" s="60">
        <v>6396.4</v>
      </c>
      <c r="D49" s="60">
        <v>7881.9</v>
      </c>
      <c r="E49" s="55">
        <f t="shared" si="0"/>
        <v>100</v>
      </c>
      <c r="G49" s="8"/>
    </row>
    <row r="50" spans="1:7" s="7" customFormat="1" ht="31.9" customHeight="1" x14ac:dyDescent="0.25">
      <c r="A50" s="31" t="s">
        <v>43</v>
      </c>
      <c r="B50" s="28">
        <v>12000</v>
      </c>
      <c r="C50" s="60">
        <v>7067.7</v>
      </c>
      <c r="D50" s="60">
        <v>9900</v>
      </c>
      <c r="E50" s="55">
        <f t="shared" si="0"/>
        <v>82.5</v>
      </c>
      <c r="G50" s="8"/>
    </row>
    <row r="51" spans="1:7" s="7" customFormat="1" ht="20.25" customHeight="1" x14ac:dyDescent="0.25">
      <c r="A51" s="41" t="s">
        <v>13</v>
      </c>
      <c r="B51" s="42">
        <f>SUM(B39:B50)</f>
        <v>3081128.9000000004</v>
      </c>
      <c r="C51" s="42">
        <f>SUM(C39:C50)</f>
        <v>2155753.9</v>
      </c>
      <c r="D51" s="42">
        <f>SUM(D39:D50)</f>
        <v>2945446.8000000003</v>
      </c>
      <c r="E51" s="43">
        <f t="shared" si="0"/>
        <v>95.59635106470229</v>
      </c>
      <c r="G51" s="8"/>
    </row>
    <row r="52" spans="1:7" s="7" customFormat="1" ht="20.25" customHeight="1" x14ac:dyDescent="0.25">
      <c r="A52" s="44" t="s">
        <v>41</v>
      </c>
      <c r="B52" s="62">
        <f>B37-B51</f>
        <v>-168343.69999999972</v>
      </c>
      <c r="C52" s="62">
        <f t="shared" ref="C52:D52" si="1">C37-C51</f>
        <v>22856.500000000466</v>
      </c>
      <c r="D52" s="62">
        <f t="shared" si="1"/>
        <v>-161560.89999999991</v>
      </c>
      <c r="E52" s="57">
        <f t="shared" si="0"/>
        <v>95.970861992459575</v>
      </c>
      <c r="G52" s="8"/>
    </row>
    <row r="53" spans="1:7" s="9" customFormat="1" ht="31.5" x14ac:dyDescent="0.25">
      <c r="A53" s="45" t="s">
        <v>28</v>
      </c>
      <c r="B53" s="63">
        <f>B54+B57+B61</f>
        <v>168343.7</v>
      </c>
      <c r="C53" s="63">
        <f>C54+C57+C61+C60</f>
        <v>-22856.5</v>
      </c>
      <c r="D53" s="63">
        <f>D54+D57+D61+D60</f>
        <v>161560.90000000002</v>
      </c>
      <c r="E53" s="57">
        <f t="shared" si="0"/>
        <v>95.970861992459476</v>
      </c>
    </row>
    <row r="54" spans="1:7" s="9" customFormat="1" ht="31.5" x14ac:dyDescent="0.25">
      <c r="A54" s="32" t="s">
        <v>29</v>
      </c>
      <c r="B54" s="61">
        <f>B55-B56</f>
        <v>54450.5</v>
      </c>
      <c r="C54" s="61">
        <f>C55-C56</f>
        <v>-150000</v>
      </c>
      <c r="D54" s="61">
        <f>D55-D56</f>
        <v>47667.700000000012</v>
      </c>
      <c r="E54" s="55">
        <f t="shared" si="0"/>
        <v>87.543181421658218</v>
      </c>
    </row>
    <row r="55" spans="1:7" s="9" customFormat="1" ht="31.5" x14ac:dyDescent="0.25">
      <c r="A55" s="32" t="s">
        <v>30</v>
      </c>
      <c r="B55" s="61">
        <v>204402</v>
      </c>
      <c r="C55" s="61">
        <v>0</v>
      </c>
      <c r="D55" s="61">
        <v>197667.7</v>
      </c>
      <c r="E55" s="55">
        <f t="shared" si="0"/>
        <v>96.705364918151488</v>
      </c>
    </row>
    <row r="56" spans="1:7" s="9" customFormat="1" ht="47.45" customHeight="1" x14ac:dyDescent="0.25">
      <c r="A56" s="32" t="s">
        <v>31</v>
      </c>
      <c r="B56" s="61">
        <v>149951.5</v>
      </c>
      <c r="C56" s="61">
        <v>150000</v>
      </c>
      <c r="D56" s="61">
        <v>150000</v>
      </c>
      <c r="E56" s="55">
        <f t="shared" si="0"/>
        <v>100.03234379115915</v>
      </c>
    </row>
    <row r="57" spans="1:7" s="9" customFormat="1" ht="45" customHeight="1" x14ac:dyDescent="0.25">
      <c r="A57" s="32" t="s">
        <v>32</v>
      </c>
      <c r="B57" s="61">
        <f>B58-B59</f>
        <v>11000</v>
      </c>
      <c r="C57" s="61">
        <f>C58-C59</f>
        <v>11000</v>
      </c>
      <c r="D57" s="61">
        <f>D58-D59</f>
        <v>11000</v>
      </c>
      <c r="E57" s="55">
        <f t="shared" si="0"/>
        <v>100</v>
      </c>
    </row>
    <row r="58" spans="1:7" ht="45" customHeight="1" x14ac:dyDescent="0.25">
      <c r="A58" s="32" t="s">
        <v>33</v>
      </c>
      <c r="B58" s="61">
        <v>11000</v>
      </c>
      <c r="C58" s="61">
        <v>11000</v>
      </c>
      <c r="D58" s="61">
        <v>11000</v>
      </c>
      <c r="E58" s="55">
        <f t="shared" si="0"/>
        <v>100</v>
      </c>
    </row>
    <row r="59" spans="1:7" ht="45" customHeight="1" x14ac:dyDescent="0.25">
      <c r="A59" s="32" t="s">
        <v>34</v>
      </c>
      <c r="B59" s="61">
        <v>0</v>
      </c>
      <c r="C59" s="61">
        <v>0</v>
      </c>
      <c r="D59" s="61">
        <v>0</v>
      </c>
      <c r="E59" s="55">
        <v>0</v>
      </c>
    </row>
    <row r="60" spans="1:7" ht="37.9" customHeight="1" x14ac:dyDescent="0.25">
      <c r="A60" s="32" t="s">
        <v>40</v>
      </c>
      <c r="B60" s="61">
        <v>0</v>
      </c>
      <c r="C60" s="61">
        <v>100000</v>
      </c>
      <c r="D60" s="61">
        <v>0</v>
      </c>
      <c r="E60" s="55">
        <v>0</v>
      </c>
    </row>
    <row r="61" spans="1:7" ht="31.5" x14ac:dyDescent="0.25">
      <c r="A61" s="33" t="s">
        <v>35</v>
      </c>
      <c r="B61" s="61">
        <v>102893.2</v>
      </c>
      <c r="C61" s="61">
        <v>16143.5</v>
      </c>
      <c r="D61" s="61">
        <v>102893.2</v>
      </c>
      <c r="E61" s="55">
        <f t="shared" si="0"/>
        <v>100</v>
      </c>
    </row>
    <row r="65" spans="1:5" ht="15.75" x14ac:dyDescent="0.25">
      <c r="A65" s="16" t="s">
        <v>44</v>
      </c>
      <c r="B65" s="17"/>
      <c r="D65" s="68" t="s">
        <v>39</v>
      </c>
      <c r="E65" s="69"/>
    </row>
  </sheetData>
  <mergeCells count="2">
    <mergeCell ref="A1:E1"/>
    <mergeCell ref="D65:E65"/>
  </mergeCells>
  <pageMargins left="0.98425196850393704" right="0.39370078740157483" top="0.78740157480314965" bottom="0.39370078740157483" header="0.39370078740157483" footer="0"/>
  <pageSetup paperSize="9" scale="80" fitToHeight="0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topLeftCell="A37" zoomScale="120" zoomScaleNormal="120" workbookViewId="0">
      <selection activeCell="F39" sqref="F39"/>
    </sheetView>
  </sheetViews>
  <sheetFormatPr defaultColWidth="9.140625" defaultRowHeight="14.25" x14ac:dyDescent="0.2"/>
  <cols>
    <col min="1" max="1" width="49.28515625" style="10" customWidth="1"/>
    <col min="2" max="2" width="15.28515625" style="11" customWidth="1"/>
    <col min="3" max="3" width="14" style="12" customWidth="1"/>
    <col min="4" max="4" width="14.140625" style="12" customWidth="1"/>
    <col min="5" max="5" width="12.85546875" style="58" customWidth="1"/>
    <col min="6" max="6" width="46.85546875" style="1" customWidth="1"/>
    <col min="7" max="7" width="10.7109375" style="1" bestFit="1" customWidth="1"/>
    <col min="8" max="16384" width="9.140625" style="1"/>
  </cols>
  <sheetData>
    <row r="1" spans="1:6" ht="32.25" customHeight="1" x14ac:dyDescent="0.2">
      <c r="A1" s="66" t="s">
        <v>63</v>
      </c>
      <c r="B1" s="67"/>
      <c r="C1" s="67"/>
      <c r="D1" s="67"/>
      <c r="E1" s="67"/>
      <c r="F1" s="15"/>
    </row>
    <row r="2" spans="1:6" ht="3.75" customHeight="1" x14ac:dyDescent="0.2">
      <c r="A2" s="48"/>
      <c r="B2" s="49"/>
      <c r="C2" s="49"/>
      <c r="D2" s="49"/>
      <c r="E2" s="54"/>
      <c r="F2" s="34"/>
    </row>
    <row r="3" spans="1:6" ht="20.65" customHeight="1" x14ac:dyDescent="0.2">
      <c r="A3" s="2"/>
      <c r="B3" s="3"/>
      <c r="D3" s="4"/>
      <c r="E3" s="4" t="s">
        <v>27</v>
      </c>
    </row>
    <row r="4" spans="1:6" ht="75.75" customHeight="1" x14ac:dyDescent="0.2">
      <c r="A4" s="5" t="s">
        <v>0</v>
      </c>
      <c r="B4" s="14" t="s">
        <v>61</v>
      </c>
      <c r="C4" s="14" t="s">
        <v>45</v>
      </c>
      <c r="D4" s="13" t="s">
        <v>46</v>
      </c>
      <c r="E4" s="6" t="s">
        <v>7</v>
      </c>
    </row>
    <row r="5" spans="1:6" ht="18" customHeight="1" x14ac:dyDescent="0.2">
      <c r="A5" s="35" t="s">
        <v>14</v>
      </c>
      <c r="B5" s="38"/>
      <c r="C5" s="38"/>
      <c r="D5" s="39"/>
      <c r="E5" s="40"/>
    </row>
    <row r="6" spans="1:6" s="7" customFormat="1" ht="18.75" customHeight="1" x14ac:dyDescent="0.25">
      <c r="A6" s="18" t="s">
        <v>36</v>
      </c>
      <c r="B6" s="24">
        <v>655898.1</v>
      </c>
      <c r="C6" s="24">
        <v>502479.2</v>
      </c>
      <c r="D6" s="19">
        <v>655898.1</v>
      </c>
      <c r="E6" s="55">
        <f>D6/B6*100</f>
        <v>100</v>
      </c>
      <c r="F6" s="8"/>
    </row>
    <row r="7" spans="1:6" s="7" customFormat="1" ht="21" customHeight="1" x14ac:dyDescent="0.25">
      <c r="A7" s="20" t="s">
        <v>37</v>
      </c>
      <c r="B7" s="50">
        <v>5467.8</v>
      </c>
      <c r="C7" s="50">
        <v>4649.3999999999996</v>
      </c>
      <c r="D7" s="53">
        <v>5467.8</v>
      </c>
      <c r="E7" s="56">
        <f>D7/B7*100</f>
        <v>100</v>
      </c>
      <c r="F7" s="8"/>
    </row>
    <row r="8" spans="1:6" s="7" customFormat="1" ht="21" customHeight="1" x14ac:dyDescent="0.25">
      <c r="A8" s="20" t="s">
        <v>42</v>
      </c>
      <c r="B8" s="50">
        <v>70727.100000000006</v>
      </c>
      <c r="C8" s="50">
        <f>14049.7+24872.3</f>
        <v>38922</v>
      </c>
      <c r="D8" s="50">
        <v>46706.400000000001</v>
      </c>
      <c r="E8" s="56">
        <f>D8/B8*100</f>
        <v>66.037487752219448</v>
      </c>
      <c r="F8" s="8"/>
    </row>
    <row r="9" spans="1:6" s="7" customFormat="1" ht="21.75" customHeight="1" x14ac:dyDescent="0.25">
      <c r="A9" s="18" t="s">
        <v>50</v>
      </c>
      <c r="B9" s="25">
        <v>21122.3</v>
      </c>
      <c r="C9" s="25">
        <v>20683.7</v>
      </c>
      <c r="D9" s="19">
        <v>25225</v>
      </c>
      <c r="E9" s="55">
        <f t="shared" ref="E9:E28" si="0">D9/B9*100</f>
        <v>119.4235476250219</v>
      </c>
      <c r="F9" s="8"/>
    </row>
    <row r="10" spans="1:6" s="7" customFormat="1" ht="36" customHeight="1" x14ac:dyDescent="0.25">
      <c r="A10" s="21" t="s">
        <v>47</v>
      </c>
      <c r="B10" s="25">
        <v>51642.9</v>
      </c>
      <c r="C10" s="25">
        <v>54916.800000000003</v>
      </c>
      <c r="D10" s="19">
        <v>59000</v>
      </c>
      <c r="E10" s="55">
        <f t="shared" si="0"/>
        <v>114.24610159382993</v>
      </c>
      <c r="F10" s="8"/>
    </row>
    <row r="11" spans="1:6" s="7" customFormat="1" ht="30" customHeight="1" x14ac:dyDescent="0.25">
      <c r="A11" s="21" t="s">
        <v>51</v>
      </c>
      <c r="B11" s="25">
        <v>0</v>
      </c>
      <c r="C11" s="25">
        <v>-193.4</v>
      </c>
      <c r="D11" s="19">
        <v>-193.4</v>
      </c>
      <c r="E11" s="55">
        <v>0</v>
      </c>
      <c r="F11" s="8"/>
    </row>
    <row r="12" spans="1:6" s="7" customFormat="1" ht="19.350000000000001" customHeight="1" x14ac:dyDescent="0.25">
      <c r="A12" s="18" t="s">
        <v>2</v>
      </c>
      <c r="B12" s="25">
        <v>5</v>
      </c>
      <c r="C12" s="25">
        <v>0</v>
      </c>
      <c r="D12" s="19">
        <v>0</v>
      </c>
      <c r="E12" s="55">
        <f t="shared" si="0"/>
        <v>0</v>
      </c>
      <c r="F12" s="8"/>
    </row>
    <row r="13" spans="1:6" s="7" customFormat="1" ht="30.75" customHeight="1" x14ac:dyDescent="0.25">
      <c r="A13" s="21" t="s">
        <v>59</v>
      </c>
      <c r="B13" s="25">
        <v>14802</v>
      </c>
      <c r="C13" s="25">
        <v>6942.9</v>
      </c>
      <c r="D13" s="19">
        <v>14802</v>
      </c>
      <c r="E13" s="55">
        <f t="shared" si="0"/>
        <v>100</v>
      </c>
      <c r="F13" s="8"/>
    </row>
    <row r="14" spans="1:6" s="7" customFormat="1" ht="21.75" customHeight="1" x14ac:dyDescent="0.25">
      <c r="A14" s="21" t="s">
        <v>64</v>
      </c>
      <c r="B14" s="25">
        <v>53313.8</v>
      </c>
      <c r="C14" s="25">
        <v>26359.599999999999</v>
      </c>
      <c r="D14" s="19">
        <v>53313.8</v>
      </c>
      <c r="E14" s="55">
        <f t="shared" si="0"/>
        <v>100</v>
      </c>
      <c r="F14" s="8"/>
    </row>
    <row r="15" spans="1:6" s="7" customFormat="1" ht="40.5" customHeight="1" x14ac:dyDescent="0.25">
      <c r="A15" s="21" t="s">
        <v>65</v>
      </c>
      <c r="B15" s="25">
        <v>76475.3</v>
      </c>
      <c r="C15" s="25">
        <v>45123.4</v>
      </c>
      <c r="D15" s="19">
        <v>51962</v>
      </c>
      <c r="E15" s="55">
        <f t="shared" si="0"/>
        <v>67.946121165918925</v>
      </c>
      <c r="F15" s="8"/>
    </row>
    <row r="16" spans="1:6" s="7" customFormat="1" ht="18.600000000000001" customHeight="1" x14ac:dyDescent="0.25">
      <c r="A16" s="18" t="s">
        <v>1</v>
      </c>
      <c r="B16" s="25">
        <v>12499</v>
      </c>
      <c r="C16" s="25">
        <v>7609.1</v>
      </c>
      <c r="D16" s="19">
        <v>10000</v>
      </c>
      <c r="E16" s="55">
        <f t="shared" si="0"/>
        <v>80.006400512040969</v>
      </c>
      <c r="F16" s="8"/>
    </row>
    <row r="17" spans="1:6" s="7" customFormat="1" ht="33" customHeight="1" x14ac:dyDescent="0.25">
      <c r="A17" s="21" t="s">
        <v>8</v>
      </c>
      <c r="B17" s="19">
        <v>39789.5</v>
      </c>
      <c r="C17" s="19">
        <v>18528.599999999999</v>
      </c>
      <c r="D17" s="19">
        <v>23053</v>
      </c>
      <c r="E17" s="55">
        <f t="shared" si="0"/>
        <v>57.93739554405056</v>
      </c>
      <c r="F17" s="8"/>
    </row>
    <row r="18" spans="1:6" s="7" customFormat="1" ht="18.600000000000001" customHeight="1" x14ac:dyDescent="0.25">
      <c r="A18" s="21" t="s">
        <v>9</v>
      </c>
      <c r="B18" s="19">
        <v>7581.6</v>
      </c>
      <c r="C18" s="19">
        <v>5561.4</v>
      </c>
      <c r="D18" s="19">
        <v>6500</v>
      </c>
      <c r="E18" s="55">
        <f t="shared" si="0"/>
        <v>85.733882030178322</v>
      </c>
      <c r="F18" s="8"/>
    </row>
    <row r="19" spans="1:6" s="7" customFormat="1" ht="29.25" customHeight="1" x14ac:dyDescent="0.25">
      <c r="A19" s="21" t="s">
        <v>12</v>
      </c>
      <c r="B19" s="19">
        <v>1.2</v>
      </c>
      <c r="C19" s="19">
        <v>1</v>
      </c>
      <c r="D19" s="19">
        <v>1.2</v>
      </c>
      <c r="E19" s="55">
        <f t="shared" si="0"/>
        <v>100</v>
      </c>
      <c r="F19" s="8"/>
    </row>
    <row r="20" spans="1:6" s="7" customFormat="1" ht="34.5" customHeight="1" x14ac:dyDescent="0.25">
      <c r="A20" s="21" t="s">
        <v>10</v>
      </c>
      <c r="B20" s="19">
        <v>4318.8</v>
      </c>
      <c r="C20" s="19">
        <v>4451.3</v>
      </c>
      <c r="D20" s="19">
        <v>5300</v>
      </c>
      <c r="E20" s="55">
        <f t="shared" si="0"/>
        <v>122.71927387237196</v>
      </c>
      <c r="F20" s="8"/>
    </row>
    <row r="21" spans="1:6" s="7" customFormat="1" ht="31.15" customHeight="1" x14ac:dyDescent="0.25">
      <c r="A21" s="21" t="s">
        <v>48</v>
      </c>
      <c r="B21" s="19">
        <v>39633.199999999997</v>
      </c>
      <c r="C21" s="19">
        <v>41975.3</v>
      </c>
      <c r="D21" s="19">
        <v>42000</v>
      </c>
      <c r="E21" s="55">
        <f t="shared" si="0"/>
        <v>105.97176104881767</v>
      </c>
      <c r="F21" s="8"/>
    </row>
    <row r="22" spans="1:6" s="7" customFormat="1" ht="35.450000000000003" customHeight="1" x14ac:dyDescent="0.25">
      <c r="A22" s="21" t="s">
        <v>49</v>
      </c>
      <c r="B22" s="19">
        <v>17914.8</v>
      </c>
      <c r="C22" s="19">
        <v>18755</v>
      </c>
      <c r="D22" s="19">
        <v>18850</v>
      </c>
      <c r="E22" s="55">
        <f t="shared" si="0"/>
        <v>105.22026480898477</v>
      </c>
      <c r="F22" s="8"/>
    </row>
    <row r="23" spans="1:6" s="7" customFormat="1" ht="28.5" customHeight="1" x14ac:dyDescent="0.25">
      <c r="A23" s="21" t="s">
        <v>62</v>
      </c>
      <c r="B23" s="19">
        <v>0</v>
      </c>
      <c r="C23" s="19">
        <v>62.1</v>
      </c>
      <c r="D23" s="19">
        <v>62.1</v>
      </c>
      <c r="E23" s="55">
        <v>0</v>
      </c>
      <c r="F23" s="8"/>
    </row>
    <row r="24" spans="1:6" s="7" customFormat="1" ht="18.600000000000001" customHeight="1" x14ac:dyDescent="0.25">
      <c r="A24" s="21" t="s">
        <v>11</v>
      </c>
      <c r="B24" s="19">
        <v>7403.1</v>
      </c>
      <c r="C24" s="19">
        <v>1219.3</v>
      </c>
      <c r="D24" s="19">
        <v>1219.3</v>
      </c>
      <c r="E24" s="55">
        <f t="shared" si="0"/>
        <v>16.470127379070927</v>
      </c>
      <c r="F24" s="8"/>
    </row>
    <row r="25" spans="1:6" s="7" customFormat="1" ht="18.600000000000001" customHeight="1" x14ac:dyDescent="0.25">
      <c r="A25" s="21" t="s">
        <v>6</v>
      </c>
      <c r="B25" s="19">
        <v>4340.3999999999996</v>
      </c>
      <c r="C25" s="19">
        <v>9509.4</v>
      </c>
      <c r="D25" s="19">
        <v>9509.4</v>
      </c>
      <c r="E25" s="55">
        <f t="shared" si="0"/>
        <v>219.09040641415541</v>
      </c>
      <c r="F25" s="8"/>
    </row>
    <row r="26" spans="1:6" s="7" customFormat="1" ht="22.5" customHeight="1" x14ac:dyDescent="0.25">
      <c r="A26" s="21" t="s">
        <v>60</v>
      </c>
      <c r="B26" s="19">
        <v>2876.1</v>
      </c>
      <c r="C26" s="19">
        <v>8247.2999999999993</v>
      </c>
      <c r="D26" s="19">
        <v>9000</v>
      </c>
      <c r="E26" s="55">
        <f t="shared" si="0"/>
        <v>312.92375091269429</v>
      </c>
      <c r="F26" s="8"/>
    </row>
    <row r="27" spans="1:6" s="7" customFormat="1" ht="18.600000000000001" customHeight="1" x14ac:dyDescent="0.25">
      <c r="A27" s="21" t="s">
        <v>3</v>
      </c>
      <c r="B27" s="19">
        <v>6105</v>
      </c>
      <c r="C27" s="19">
        <v>3971.3</v>
      </c>
      <c r="D27" s="19">
        <v>5000</v>
      </c>
      <c r="E27" s="55">
        <f t="shared" si="0"/>
        <v>81.900081900081901</v>
      </c>
      <c r="F27" s="8"/>
    </row>
    <row r="28" spans="1:6" s="7" customFormat="1" ht="18.600000000000001" customHeight="1" x14ac:dyDescent="0.25">
      <c r="A28" s="21" t="s">
        <v>38</v>
      </c>
      <c r="B28" s="19">
        <v>614.1</v>
      </c>
      <c r="C28" s="19">
        <v>673.6</v>
      </c>
      <c r="D28" s="19">
        <v>616.6</v>
      </c>
      <c r="E28" s="55">
        <f t="shared" si="0"/>
        <v>100.40709982087608</v>
      </c>
      <c r="F28" s="8"/>
    </row>
    <row r="29" spans="1:6" s="7" customFormat="1" ht="18.600000000000001" customHeight="1" x14ac:dyDescent="0.25">
      <c r="A29" s="22" t="s">
        <v>4</v>
      </c>
      <c r="B29" s="23">
        <f>B6+B9+B10+B11+B12+B13+B14+B15+B16+B17+B18+B19+B20+B21+B22+B24+B25+B26+B27+B28+B23</f>
        <v>1016336.2000000001</v>
      </c>
      <c r="C29" s="23">
        <f>C6+C9+C10+C11+C12+C13+C14+C15+C16+C17+C18+C19+C20+C21+C22+C24+C25+C26+C27+C28+C23</f>
        <v>776876.90000000026</v>
      </c>
      <c r="D29" s="23">
        <f>D6+D9+D10+D11+D12+D13+D14+D15+D16+D17+D18+D19+D20+D21+D22+D23+D24+D25+D26+D27+D28</f>
        <v>991119.1</v>
      </c>
      <c r="E29" s="26">
        <f t="shared" ref="E29:E32" si="1">D29/B29*100</f>
        <v>97.51882300364781</v>
      </c>
      <c r="F29" s="46"/>
    </row>
    <row r="30" spans="1:6" s="7" customFormat="1" ht="32.65" customHeight="1" x14ac:dyDescent="0.25">
      <c r="A30" s="27" t="s">
        <v>52</v>
      </c>
      <c r="B30" s="25">
        <v>305255.7</v>
      </c>
      <c r="C30" s="25">
        <v>254379.8</v>
      </c>
      <c r="D30" s="28">
        <v>305255.7</v>
      </c>
      <c r="E30" s="55">
        <f t="shared" si="1"/>
        <v>100</v>
      </c>
    </row>
    <row r="31" spans="1:6" s="7" customFormat="1" ht="47.45" customHeight="1" x14ac:dyDescent="0.25">
      <c r="A31" s="27" t="s">
        <v>53</v>
      </c>
      <c r="B31" s="25">
        <v>462242.9</v>
      </c>
      <c r="C31" s="25">
        <v>196798.4</v>
      </c>
      <c r="D31" s="28">
        <v>364027.4</v>
      </c>
      <c r="E31" s="55">
        <f t="shared" si="1"/>
        <v>78.752404850350317</v>
      </c>
      <c r="F31" s="59" t="s">
        <v>72</v>
      </c>
    </row>
    <row r="32" spans="1:6" s="7" customFormat="1" ht="31.15" customHeight="1" x14ac:dyDescent="0.25">
      <c r="A32" s="27" t="s">
        <v>54</v>
      </c>
      <c r="B32" s="25">
        <v>991788</v>
      </c>
      <c r="C32" s="25">
        <v>841575.3</v>
      </c>
      <c r="D32" s="51">
        <v>991788</v>
      </c>
      <c r="E32" s="55">
        <f t="shared" si="1"/>
        <v>100</v>
      </c>
      <c r="F32" s="59"/>
    </row>
    <row r="33" spans="1:7" s="7" customFormat="1" ht="20.45" customHeight="1" x14ac:dyDescent="0.25">
      <c r="A33" s="27" t="s">
        <v>55</v>
      </c>
      <c r="B33" s="25">
        <v>133016.5</v>
      </c>
      <c r="C33" s="25">
        <v>104785.60000000001</v>
      </c>
      <c r="D33" s="51">
        <v>128025.4</v>
      </c>
      <c r="E33" s="55">
        <f t="shared" ref="E33:E61" si="2">D33/B33*100</f>
        <v>96.247758736698074</v>
      </c>
      <c r="F33" s="59" t="s">
        <v>71</v>
      </c>
    </row>
    <row r="34" spans="1:7" s="7" customFormat="1" ht="48.75" customHeight="1" x14ac:dyDescent="0.25">
      <c r="A34" s="27" t="s">
        <v>58</v>
      </c>
      <c r="B34" s="25">
        <v>300</v>
      </c>
      <c r="C34" s="25">
        <v>300</v>
      </c>
      <c r="D34" s="51">
        <v>300</v>
      </c>
      <c r="E34" s="55">
        <f t="shared" si="2"/>
        <v>100</v>
      </c>
    </row>
    <row r="35" spans="1:7" s="7" customFormat="1" ht="82.5" customHeight="1" x14ac:dyDescent="0.25">
      <c r="A35" s="27" t="s">
        <v>56</v>
      </c>
      <c r="B35" s="25">
        <v>30362.7</v>
      </c>
      <c r="C35" s="25">
        <v>30362.7</v>
      </c>
      <c r="D35" s="52">
        <v>30362.7</v>
      </c>
      <c r="E35" s="55">
        <f t="shared" si="2"/>
        <v>100</v>
      </c>
    </row>
    <row r="36" spans="1:7" s="7" customFormat="1" ht="48.75" customHeight="1" x14ac:dyDescent="0.25">
      <c r="A36" s="27" t="s">
        <v>57</v>
      </c>
      <c r="B36" s="25">
        <v>-26516.799999999999</v>
      </c>
      <c r="C36" s="25">
        <v>-26468.3</v>
      </c>
      <c r="D36" s="51">
        <v>-26992.400000000001</v>
      </c>
      <c r="E36" s="55">
        <f t="shared" si="2"/>
        <v>101.79357991914561</v>
      </c>
    </row>
    <row r="37" spans="1:7" s="7" customFormat="1" ht="20.25" customHeight="1" x14ac:dyDescent="0.25">
      <c r="A37" s="22" t="s">
        <v>5</v>
      </c>
      <c r="B37" s="23">
        <f>B29+B30+B31+B32+B33+B35+B36+B34</f>
        <v>2912785.2000000007</v>
      </c>
      <c r="C37" s="23">
        <f>C29+C30+C31+C32+C33+C35+C36+C34</f>
        <v>2178610.4000000004</v>
      </c>
      <c r="D37" s="23">
        <f>D29+D30+D31+D32+D33+D35+D36+D34</f>
        <v>2783885.9000000004</v>
      </c>
      <c r="E37" s="47">
        <f>D37/B37*100</f>
        <v>95.574706298287964</v>
      </c>
      <c r="G37" s="8"/>
    </row>
    <row r="38" spans="1:7" s="7" customFormat="1" ht="21.6" customHeight="1" x14ac:dyDescent="0.2">
      <c r="A38" s="35" t="s">
        <v>15</v>
      </c>
      <c r="B38" s="36"/>
      <c r="C38" s="36"/>
      <c r="D38" s="37"/>
      <c r="E38" s="40"/>
      <c r="G38" s="8"/>
    </row>
    <row r="39" spans="1:7" s="7" customFormat="1" ht="20.65" customHeight="1" x14ac:dyDescent="0.25">
      <c r="A39" s="29" t="s">
        <v>16</v>
      </c>
      <c r="B39" s="28">
        <v>285068.09999999998</v>
      </c>
      <c r="C39" s="60">
        <v>222262</v>
      </c>
      <c r="D39" s="60">
        <v>285068.09999999998</v>
      </c>
      <c r="E39" s="55">
        <f t="shared" si="2"/>
        <v>100</v>
      </c>
      <c r="G39" s="8"/>
    </row>
    <row r="40" spans="1:7" s="7" customFormat="1" ht="20.65" customHeight="1" x14ac:dyDescent="0.25">
      <c r="A40" s="30" t="s">
        <v>17</v>
      </c>
      <c r="B40" s="28">
        <v>1549</v>
      </c>
      <c r="C40" s="60">
        <v>1112.9000000000001</v>
      </c>
      <c r="D40" s="60">
        <v>1549</v>
      </c>
      <c r="E40" s="55">
        <f t="shared" si="2"/>
        <v>100</v>
      </c>
      <c r="G40" s="8"/>
    </row>
    <row r="41" spans="1:7" s="7" customFormat="1" ht="32.85" customHeight="1" x14ac:dyDescent="0.25">
      <c r="A41" s="31" t="s">
        <v>18</v>
      </c>
      <c r="B41" s="28">
        <v>35105.9</v>
      </c>
      <c r="C41" s="60">
        <v>30986.2</v>
      </c>
      <c r="D41" s="60">
        <v>34605.9</v>
      </c>
      <c r="E41" s="55">
        <f t="shared" si="2"/>
        <v>98.575737981364952</v>
      </c>
      <c r="F41" s="7" t="s">
        <v>66</v>
      </c>
      <c r="G41" s="8"/>
    </row>
    <row r="42" spans="1:7" s="7" customFormat="1" ht="18.600000000000001" customHeight="1" x14ac:dyDescent="0.25">
      <c r="A42" s="30" t="s">
        <v>19</v>
      </c>
      <c r="B42" s="28">
        <v>186720.5</v>
      </c>
      <c r="C42" s="60">
        <v>105830.5</v>
      </c>
      <c r="D42" s="60">
        <v>186277.4</v>
      </c>
      <c r="E42" s="55">
        <f t="shared" si="2"/>
        <v>99.762693437517569</v>
      </c>
      <c r="F42" s="7" t="s">
        <v>75</v>
      </c>
      <c r="G42" s="8"/>
    </row>
    <row r="43" spans="1:7" s="7" customFormat="1" ht="18.600000000000001" customHeight="1" x14ac:dyDescent="0.25">
      <c r="A43" s="30" t="s">
        <v>20</v>
      </c>
      <c r="B43" s="28">
        <v>432494.2</v>
      </c>
      <c r="C43" s="60">
        <v>201117.8</v>
      </c>
      <c r="D43" s="60">
        <v>427565.2</v>
      </c>
      <c r="E43" s="55">
        <f t="shared" si="2"/>
        <v>98.860331537394032</v>
      </c>
      <c r="F43" s="7" t="s">
        <v>68</v>
      </c>
      <c r="G43" s="8"/>
    </row>
    <row r="44" spans="1:7" s="7" customFormat="1" ht="18.600000000000001" customHeight="1" x14ac:dyDescent="0.25">
      <c r="A44" s="30" t="s">
        <v>21</v>
      </c>
      <c r="B44" s="28">
        <v>36900.6</v>
      </c>
      <c r="C44" s="60">
        <v>2485.5</v>
      </c>
      <c r="D44" s="60">
        <v>30788.1</v>
      </c>
      <c r="E44" s="55">
        <f t="shared" si="2"/>
        <v>83.435228695468368</v>
      </c>
      <c r="F44" s="7" t="s">
        <v>67</v>
      </c>
      <c r="G44" s="8"/>
    </row>
    <row r="45" spans="1:7" s="7" customFormat="1" ht="18.600000000000001" customHeight="1" x14ac:dyDescent="0.25">
      <c r="A45" s="30" t="s">
        <v>22</v>
      </c>
      <c r="B45" s="28">
        <v>1587002.3</v>
      </c>
      <c r="C45" s="60">
        <v>1228342.7</v>
      </c>
      <c r="D45" s="60">
        <v>1551944.8</v>
      </c>
      <c r="E45" s="55">
        <f t="shared" si="2"/>
        <v>97.790960983484396</v>
      </c>
      <c r="F45" s="7" t="s">
        <v>74</v>
      </c>
      <c r="G45" s="8"/>
    </row>
    <row r="46" spans="1:7" s="7" customFormat="1" ht="18.600000000000001" customHeight="1" x14ac:dyDescent="0.25">
      <c r="A46" s="30" t="s">
        <v>23</v>
      </c>
      <c r="B46" s="28">
        <v>351787.6</v>
      </c>
      <c r="C46" s="60">
        <v>232768.3</v>
      </c>
      <c r="D46" s="60">
        <v>269106</v>
      </c>
      <c r="E46" s="55">
        <f t="shared" si="2"/>
        <v>76.496727002316177</v>
      </c>
      <c r="F46" s="7" t="s">
        <v>76</v>
      </c>
      <c r="G46" s="8"/>
    </row>
    <row r="47" spans="1:7" s="7" customFormat="1" ht="18.600000000000001" customHeight="1" x14ac:dyDescent="0.25">
      <c r="A47" s="30" t="s">
        <v>24</v>
      </c>
      <c r="B47" s="28">
        <v>79759.600000000006</v>
      </c>
      <c r="C47" s="60">
        <v>71616.399999999994</v>
      </c>
      <c r="D47" s="60">
        <v>79633.2</v>
      </c>
      <c r="E47" s="55">
        <f t="shared" si="2"/>
        <v>99.841523778955761</v>
      </c>
      <c r="F47" s="7" t="s">
        <v>69</v>
      </c>
      <c r="G47" s="8"/>
    </row>
    <row r="48" spans="1:7" s="7" customFormat="1" ht="18.600000000000001" customHeight="1" x14ac:dyDescent="0.25">
      <c r="A48" s="30" t="s">
        <v>25</v>
      </c>
      <c r="B48" s="28">
        <v>64859.199999999997</v>
      </c>
      <c r="C48" s="60">
        <v>45767.5</v>
      </c>
      <c r="D48" s="60">
        <v>61127.199999999997</v>
      </c>
      <c r="E48" s="55">
        <f t="shared" si="2"/>
        <v>94.245997483780258</v>
      </c>
      <c r="F48" s="7" t="s">
        <v>73</v>
      </c>
      <c r="G48" s="8"/>
    </row>
    <row r="49" spans="1:7" s="7" customFormat="1" ht="18.600000000000001" customHeight="1" x14ac:dyDescent="0.25">
      <c r="A49" s="30" t="s">
        <v>26</v>
      </c>
      <c r="B49" s="28">
        <v>7881.9</v>
      </c>
      <c r="C49" s="60">
        <v>6396.4</v>
      </c>
      <c r="D49" s="60">
        <v>7881.9</v>
      </c>
      <c r="E49" s="55">
        <f t="shared" si="2"/>
        <v>100</v>
      </c>
      <c r="G49" s="8"/>
    </row>
    <row r="50" spans="1:7" s="7" customFormat="1" ht="31.9" customHeight="1" x14ac:dyDescent="0.25">
      <c r="A50" s="31" t="s">
        <v>43</v>
      </c>
      <c r="B50" s="28">
        <v>12000</v>
      </c>
      <c r="C50" s="60">
        <v>7067.7</v>
      </c>
      <c r="D50" s="60">
        <v>9900</v>
      </c>
      <c r="E50" s="55">
        <f t="shared" si="2"/>
        <v>82.5</v>
      </c>
      <c r="F50" s="7" t="s">
        <v>70</v>
      </c>
      <c r="G50" s="8"/>
    </row>
    <row r="51" spans="1:7" s="7" customFormat="1" ht="20.25" customHeight="1" x14ac:dyDescent="0.25">
      <c r="A51" s="41" t="s">
        <v>13</v>
      </c>
      <c r="B51" s="42">
        <f>SUM(B39:B50)</f>
        <v>3081128.9000000004</v>
      </c>
      <c r="C51" s="42">
        <f>SUM(C39:C50)</f>
        <v>2155753.9</v>
      </c>
      <c r="D51" s="42">
        <f>SUM(D39:D50)</f>
        <v>2945446.8000000003</v>
      </c>
      <c r="E51" s="43">
        <f t="shared" si="2"/>
        <v>95.59635106470229</v>
      </c>
      <c r="G51" s="8"/>
    </row>
    <row r="52" spans="1:7" s="7" customFormat="1" ht="20.25" customHeight="1" x14ac:dyDescent="0.25">
      <c r="A52" s="44" t="s">
        <v>41</v>
      </c>
      <c r="B52" s="62">
        <f>B37-B51</f>
        <v>-168343.69999999972</v>
      </c>
      <c r="C52" s="62">
        <f t="shared" ref="C52:D52" si="3">C37-C51</f>
        <v>22856.500000000466</v>
      </c>
      <c r="D52" s="62">
        <f t="shared" si="3"/>
        <v>-161560.89999999991</v>
      </c>
      <c r="E52" s="57">
        <f t="shared" si="2"/>
        <v>95.970861992459575</v>
      </c>
      <c r="G52" s="8"/>
    </row>
    <row r="53" spans="1:7" s="9" customFormat="1" ht="31.5" x14ac:dyDescent="0.25">
      <c r="A53" s="45" t="s">
        <v>28</v>
      </c>
      <c r="B53" s="63">
        <f>B54+B57+B61</f>
        <v>168343.7</v>
      </c>
      <c r="C53" s="63">
        <f>C54+C57+C61+C60</f>
        <v>-22856.5</v>
      </c>
      <c r="D53" s="63">
        <f>D54+D57+D61+D60</f>
        <v>168295.2</v>
      </c>
      <c r="E53" s="57">
        <f t="shared" si="2"/>
        <v>99.971189893058067</v>
      </c>
    </row>
    <row r="54" spans="1:7" s="9" customFormat="1" ht="31.5" x14ac:dyDescent="0.25">
      <c r="A54" s="32" t="s">
        <v>29</v>
      </c>
      <c r="B54" s="61">
        <f>B55-B56</f>
        <v>54450.5</v>
      </c>
      <c r="C54" s="61">
        <f>C55-C56</f>
        <v>-150000</v>
      </c>
      <c r="D54" s="61">
        <f>D55-D56</f>
        <v>54402</v>
      </c>
      <c r="E54" s="55">
        <f t="shared" si="2"/>
        <v>99.910928274304183</v>
      </c>
    </row>
    <row r="55" spans="1:7" s="9" customFormat="1" ht="31.5" x14ac:dyDescent="0.25">
      <c r="A55" s="32" t="s">
        <v>30</v>
      </c>
      <c r="B55" s="61">
        <v>204402</v>
      </c>
      <c r="C55" s="61">
        <v>0</v>
      </c>
      <c r="D55" s="61">
        <v>204402</v>
      </c>
      <c r="E55" s="55">
        <f t="shared" si="2"/>
        <v>100</v>
      </c>
    </row>
    <row r="56" spans="1:7" s="9" customFormat="1" ht="47.45" customHeight="1" x14ac:dyDescent="0.25">
      <c r="A56" s="32" t="s">
        <v>31</v>
      </c>
      <c r="B56" s="61">
        <v>149951.5</v>
      </c>
      <c r="C56" s="61">
        <v>150000</v>
      </c>
      <c r="D56" s="61">
        <v>150000</v>
      </c>
      <c r="E56" s="55">
        <f t="shared" si="2"/>
        <v>100.03234379115915</v>
      </c>
    </row>
    <row r="57" spans="1:7" s="9" customFormat="1" ht="45" customHeight="1" x14ac:dyDescent="0.25">
      <c r="A57" s="32" t="s">
        <v>32</v>
      </c>
      <c r="B57" s="61">
        <f>B58-B59</f>
        <v>11000</v>
      </c>
      <c r="C57" s="61">
        <f>C58-C59</f>
        <v>11000</v>
      </c>
      <c r="D57" s="61">
        <f>D58-D59</f>
        <v>11000</v>
      </c>
      <c r="E57" s="55">
        <f t="shared" si="2"/>
        <v>100</v>
      </c>
    </row>
    <row r="58" spans="1:7" ht="45" customHeight="1" x14ac:dyDescent="0.25">
      <c r="A58" s="32" t="s">
        <v>33</v>
      </c>
      <c r="B58" s="61">
        <v>11000</v>
      </c>
      <c r="C58" s="61">
        <v>11000</v>
      </c>
      <c r="D58" s="61">
        <v>11000</v>
      </c>
      <c r="E58" s="55">
        <f t="shared" si="2"/>
        <v>100</v>
      </c>
    </row>
    <row r="59" spans="1:7" ht="45" customHeight="1" x14ac:dyDescent="0.25">
      <c r="A59" s="32" t="s">
        <v>34</v>
      </c>
      <c r="B59" s="61">
        <v>0</v>
      </c>
      <c r="C59" s="61">
        <v>0</v>
      </c>
      <c r="D59" s="61">
        <v>0</v>
      </c>
      <c r="E59" s="55"/>
    </row>
    <row r="60" spans="1:7" ht="37.9" customHeight="1" x14ac:dyDescent="0.25">
      <c r="A60" s="32" t="s">
        <v>40</v>
      </c>
      <c r="B60" s="61">
        <v>0</v>
      </c>
      <c r="C60" s="61">
        <v>100000</v>
      </c>
      <c r="D60" s="61">
        <v>0</v>
      </c>
      <c r="E60" s="55"/>
    </row>
    <row r="61" spans="1:7" ht="31.5" x14ac:dyDescent="0.25">
      <c r="A61" s="33" t="s">
        <v>35</v>
      </c>
      <c r="B61" s="61">
        <v>102893.2</v>
      </c>
      <c r="C61" s="61">
        <v>16143.5</v>
      </c>
      <c r="D61" s="61">
        <v>102893.2</v>
      </c>
      <c r="E61" s="55">
        <f t="shared" si="2"/>
        <v>100</v>
      </c>
    </row>
    <row r="65" spans="1:5" ht="15.75" x14ac:dyDescent="0.25">
      <c r="A65" s="16" t="s">
        <v>44</v>
      </c>
      <c r="B65" s="17"/>
      <c r="D65" s="68" t="s">
        <v>39</v>
      </c>
      <c r="E65" s="69"/>
    </row>
  </sheetData>
  <mergeCells count="2">
    <mergeCell ref="A1:E1"/>
    <mergeCell ref="D65:E65"/>
  </mergeCells>
  <phoneticPr fontId="4" type="noConversion"/>
  <pageMargins left="0.78740157480314965" right="0.19685039370078741" top="0.39370078740157483" bottom="0.39370078740157483" header="0" footer="0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пояснения</vt:lpstr>
      <vt:lpstr>Лист3</vt:lpstr>
      <vt:lpstr>Лист1!Заголовки_для_печати</vt:lpstr>
      <vt:lpstr>пояснения!Заголовки_для_печати</vt:lpstr>
    </vt:vector>
  </TitlesOfParts>
  <Company>Финансовый отдел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Ольга Митронина</cp:lastModifiedBy>
  <cp:lastPrinted>2023-11-14T05:40:23Z</cp:lastPrinted>
  <dcterms:created xsi:type="dcterms:W3CDTF">2001-04-24T12:02:28Z</dcterms:created>
  <dcterms:modified xsi:type="dcterms:W3CDTF">2023-11-14T05:41:04Z</dcterms:modified>
</cp:coreProperties>
</file>